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49\1 výzva\"/>
    </mc:Choice>
  </mc:AlternateContent>
  <xr:revisionPtr revIDLastSave="0" documentId="13_ncr:1_{0BA0E9E4-C4A3-4D5E-9701-B39D1A61CC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11" i="1"/>
  <c r="R12" i="1"/>
  <c r="S14" i="1"/>
  <c r="R15" i="1"/>
  <c r="S17" i="1"/>
  <c r="H9" i="1"/>
  <c r="H10" i="1"/>
  <c r="H11" i="1"/>
  <c r="H12" i="1"/>
  <c r="H13" i="1"/>
  <c r="H14" i="1"/>
  <c r="H15" i="1"/>
  <c r="H16" i="1"/>
  <c r="H17" i="1"/>
  <c r="O9" i="1"/>
  <c r="O10" i="1"/>
  <c r="O11" i="1"/>
  <c r="O12" i="1"/>
  <c r="O13" i="1"/>
  <c r="O14" i="1"/>
  <c r="O15" i="1"/>
  <c r="O16" i="1"/>
  <c r="O17" i="1"/>
  <c r="S9" i="1"/>
  <c r="R10" i="1"/>
  <c r="S10" i="1"/>
  <c r="R11" i="1"/>
  <c r="R13" i="1"/>
  <c r="S13" i="1"/>
  <c r="R14" i="1"/>
  <c r="S15" i="1"/>
  <c r="R16" i="1"/>
  <c r="S16" i="1"/>
  <c r="H7" i="1"/>
  <c r="H8" i="1"/>
  <c r="R17" i="1" l="1"/>
  <c r="S12" i="1"/>
  <c r="S8" i="1"/>
  <c r="R8" i="1"/>
  <c r="O8" i="1"/>
  <c r="O7" i="1" l="1"/>
  <c r="P20" i="1" s="1"/>
  <c r="S7" i="1" l="1"/>
  <c r="R7" i="1"/>
  <c r="Q20" i="1" s="1"/>
</calcChain>
</file>

<file path=xl/sharedStrings.xml><?xml version="1.0" encoding="utf-8"?>
<sst xmlns="http://schemas.openxmlformats.org/spreadsheetml/2006/main" count="88" uniqueCount="64">
  <si>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</si>
  <si>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</si>
  <si>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</si>
  <si>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</si>
  <si>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</si>
  <si>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</si>
  <si>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</si>
  <si>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</si>
  <si>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</si>
  <si>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</si>
  <si>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</si>
  <si>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</si>
  <si>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</si>
  <si>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</si>
  <si>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</si>
  <si>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</si>
  <si>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</si>
  <si>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</si>
  <si>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</si>
  <si>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</si>
  <si>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</si>
  <si>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</si>
  <si>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</si>
  <si>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</si>
  <si>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</si>
  <si>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</si>
  <si>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</si>
  <si>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</si>
  <si>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Příloha č. 2 Kupní smlouvy - technická specifikace
Tonery (II.) 049 - 2023 (originální)</t>
  </si>
  <si>
    <t>ks</t>
  </si>
  <si>
    <t>sada</t>
  </si>
  <si>
    <t>ANO</t>
  </si>
  <si>
    <t>SGS-2023-030</t>
  </si>
  <si>
    <t>KAJ - Diana Görnerová,
Tel.: 734 428 141</t>
  </si>
  <si>
    <t>Sedláčkova 19, 
301 00 Plzeň,
Fakulta filozofická - Katedra anglického jazyka a literatury,
budova SD - místnost SD 327</t>
  </si>
  <si>
    <t>KKY - Ing. Luboš Šmídl, Ph.D., 
Tel.: 37763 2528</t>
  </si>
  <si>
    <t>Technická 8, 
301 00 Plzeň, 
Fakulta aplikovaných věd - NTIS,
místnost UN 558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</si>
  <si>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</si>
  <si>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</si>
  <si>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Tonery do tiskárny Samsung C3060FR -</t>
    </r>
    <r>
      <rPr>
        <b/>
        <sz val="11"/>
        <color theme="1"/>
        <rFont val="Calibri"/>
        <family val="2"/>
        <charset val="238"/>
        <scheme val="minor"/>
      </rPr>
      <t xml:space="preserve"> sada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(černá, purpurová, žlutá, azurová)</t>
    </r>
  </si>
  <si>
    <r>
      <t>Toner do tiskárny Triumph ADLER TA 6008ci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</si>
  <si>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cca 40 000 stran.</t>
  </si>
  <si>
    <t>Originální sada tonerů (černá, purpurová, žlutá, azurová). Výtěžnost černý toner  8 000 stran + barevný 3x 5 000 stran.</t>
  </si>
  <si>
    <t>PS-A  - Michaela Cíglerová,
Tel.: 606 665 199</t>
  </si>
  <si>
    <t>Kollárova 19, 
301 00 Plzeň,
Provoz a služby - Autodoprava,
místnost KO 217</t>
  </si>
  <si>
    <t>KTV - Petra Kotorová,
Tel.: 774 296 288</t>
  </si>
  <si>
    <t>Klatovská 51, 
301 00 Plzeň, 
Fakulta pedagogická - Centrum tělesné výchovy a sportu,
místnost KL 128</t>
  </si>
  <si>
    <t>OHK - Bc. Tereza Huclová,
Tel.: 37763 1042</t>
  </si>
  <si>
    <t>Univerzitní 8, 
301 00 Plzeň,
Odbor Kvalita - Oddělení hodnocení kvality,
místnost UR 116</t>
  </si>
  <si>
    <r>
      <t xml:space="preserve">Toner do tiskárny OKI MC 332 - </t>
    </r>
    <r>
      <rPr>
        <b/>
        <sz val="11"/>
        <color theme="1"/>
        <rFont val="Calibri"/>
        <family val="2"/>
        <charset val="238"/>
        <scheme val="minor"/>
      </rPr>
      <t xml:space="preserve"> černý 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</si>
  <si>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</si>
  <si>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 toner. Výtěžnost 3 200 stran.</t>
  </si>
  <si>
    <r>
      <t>Toner do tiskárny HP Color Laser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</si>
  <si>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t>Originální  toner. Výtěžnost 2 500 stran.</t>
  </si>
  <si>
    <r>
      <t>Toner do tiskárny HP Color Laser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</si>
  <si>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t>Originální toner. Výtěžnost 2 500 stran.</t>
  </si>
  <si>
    <r>
      <t>Toner do tiskárny HP Color Laser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</si>
  <si>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Lexmark CX 727de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</si>
  <si>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 toner. Výtěžnost 13 000 stran.</t>
  </si>
  <si>
    <t>Originální toner. Výtěžnost 2 200 stran.</t>
  </si>
  <si>
    <r>
      <t xml:space="preserve">Toner do tiskárny OKI MC 332 -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</si>
  <si>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 toner. Výtěžnost 1 500 stran.</t>
  </si>
  <si>
    <r>
      <t xml:space="preserve">Toner do tiskárny OKI MC 332 -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</si>
  <si>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OKI MC 332 -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</si>
</sst>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5" fillId="0" borderId="0" xfId="0" applyFont="1" applyAlignment="1">
      <alignment horizontal="left" vertical="center" wrapText="1" inden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0" fontId="15" fillId="5" borderId="12" xfId="0" applyFont="1" applyFill="1" applyBorder="1" applyAlignment="1" applyProtection="1">
      <alignment horizontal="left" vertical="center" wrapText="1" indent="1"/>
      <protection locked="0"/>
    </xf>
    <xf numFmtId="0" fontId="15" fillId="5" borderId="2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21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20" xfId="0" applyFont="1" applyFill="1" applyBorder="1" applyAlignment="1" applyProtection="1">
      <alignment horizontal="left" vertical="center" wrapText="1" indent="1"/>
      <protection locked="0"/>
    </xf>
    <xf numFmtId="0" fontId="15" fillId="5" borderId="8" xfId="0" applyFont="1" applyFill="1" applyBorder="1" applyAlignment="1" applyProtection="1">
      <alignment horizontal="lef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7"/>
  <sheetViews>
    <sheetView tabSelected="1" zoomScale="57" zoomScaleNormal="57" workbookViewId="0">
      <selection activeCell="I9" sqref="I9:I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8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customWidth="1"/>
    <col min="12" max="12" width="36" customWidth="1"/>
    <col min="13" max="13" width="33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35" t="s">
        <v>28</v>
      </c>
      <c r="C1" s="13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147"/>
      <c r="H3" s="147"/>
      <c r="I3" s="147"/>
      <c r="J3" s="147"/>
      <c r="K3" s="147"/>
      <c r="L3" s="147"/>
      <c r="M3" s="147"/>
      <c r="N3" s="14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4" t="s">
        <v>8</v>
      </c>
      <c r="S6" s="64" t="s">
        <v>9</v>
      </c>
      <c r="T6" s="35" t="s">
        <v>25</v>
      </c>
      <c r="U6" s="35" t="s">
        <v>26</v>
      </c>
    </row>
    <row r="7" spans="2:21" ht="91.5" customHeight="1" thickTop="1" thickBot="1" x14ac:dyDescent="0.3">
      <c r="B7" s="49">
        <v>1</v>
      </c>
      <c r="C7" s="62" t="s">
        <v>40</v>
      </c>
      <c r="D7" s="50">
        <v>3</v>
      </c>
      <c r="E7" s="51" t="s">
        <v>29</v>
      </c>
      <c r="F7" s="62" t="s">
        <v>41</v>
      </c>
      <c r="G7" s="155"/>
      <c r="H7" s="52" t="str">
        <f t="shared" ref="H7:H17" si="0">IF(P7&gt;1999,"ANO","NE")</f>
        <v>ANO</v>
      </c>
      <c r="I7" s="53" t="s">
        <v>27</v>
      </c>
      <c r="J7" s="54" t="s">
        <v>31</v>
      </c>
      <c r="K7" s="55" t="s">
        <v>32</v>
      </c>
      <c r="L7" s="61" t="s">
        <v>33</v>
      </c>
      <c r="M7" s="61" t="s">
        <v>34</v>
      </c>
      <c r="N7" s="56">
        <v>21</v>
      </c>
      <c r="O7" s="57">
        <f>D7*P7</f>
        <v>11400</v>
      </c>
      <c r="P7" s="58">
        <v>3800</v>
      </c>
      <c r="Q7" s="163"/>
      <c r="R7" s="59">
        <f>D7*Q7</f>
        <v>0</v>
      </c>
      <c r="S7" s="60" t="str">
        <f t="shared" ref="S7" si="1">IF(ISNUMBER(Q7), IF(Q7&gt;P7,"NEVYHOVUJE","VYHOVUJE")," ")</f>
        <v xml:space="preserve"> </v>
      </c>
      <c r="T7" s="51"/>
      <c r="U7" s="51" t="s">
        <v>10</v>
      </c>
    </row>
    <row r="8" spans="2:21" ht="91.5" customHeight="1" thickBot="1" x14ac:dyDescent="0.3">
      <c r="B8" s="65">
        <v>2</v>
      </c>
      <c r="C8" s="66" t="s">
        <v>39</v>
      </c>
      <c r="D8" s="67">
        <v>1</v>
      </c>
      <c r="E8" s="100" t="s">
        <v>30</v>
      </c>
      <c r="F8" s="66" t="s">
        <v>42</v>
      </c>
      <c r="G8" s="156"/>
      <c r="H8" s="68" t="str">
        <f t="shared" si="0"/>
        <v>ANO</v>
      </c>
      <c r="I8" s="102" t="s">
        <v>27</v>
      </c>
      <c r="J8" s="102" t="s">
        <v>37</v>
      </c>
      <c r="K8" s="104"/>
      <c r="L8" s="102" t="s">
        <v>35</v>
      </c>
      <c r="M8" s="102" t="s">
        <v>36</v>
      </c>
      <c r="N8" s="103">
        <v>21</v>
      </c>
      <c r="O8" s="69">
        <f t="shared" ref="O8:O17" si="2">D8*P8</f>
        <v>10000</v>
      </c>
      <c r="P8" s="70">
        <v>10000</v>
      </c>
      <c r="Q8" s="164"/>
      <c r="R8" s="71">
        <f t="shared" ref="R8" si="3">D8*Q8</f>
        <v>0</v>
      </c>
      <c r="S8" s="72" t="str">
        <f t="shared" ref="S8" si="4">IF(ISNUMBER(Q8), IF(Q8&gt;P8,"NEVYHOVUJE","VYHOVUJE")," ")</f>
        <v xml:space="preserve"> </v>
      </c>
      <c r="T8" s="100"/>
      <c r="U8" s="100" t="s">
        <v>10</v>
      </c>
    </row>
    <row r="9" spans="2:21" ht="31.5" customHeight="1" x14ac:dyDescent="0.25">
      <c r="B9" s="83">
        <v>3</v>
      </c>
      <c r="C9" s="123" t="s">
        <v>50</v>
      </c>
      <c r="D9" s="84">
        <v>2</v>
      </c>
      <c r="E9" s="99" t="s">
        <v>29</v>
      </c>
      <c r="F9" s="123" t="s">
        <v>51</v>
      </c>
      <c r="G9" s="157"/>
      <c r="H9" s="97" t="str">
        <f t="shared" si="0"/>
        <v>ANO</v>
      </c>
      <c r="I9" s="128" t="s">
        <v>27</v>
      </c>
      <c r="J9" s="128" t="s">
        <v>37</v>
      </c>
      <c r="K9" s="154"/>
      <c r="L9" s="128" t="s">
        <v>43</v>
      </c>
      <c r="M9" s="128" t="s">
        <v>44</v>
      </c>
      <c r="N9" s="130">
        <v>21</v>
      </c>
      <c r="O9" s="85">
        <f t="shared" si="2"/>
        <v>5000</v>
      </c>
      <c r="P9" s="86">
        <v>2500</v>
      </c>
      <c r="Q9" s="165"/>
      <c r="R9" s="87">
        <f t="shared" ref="R9:R17" si="5">D9*Q9</f>
        <v>0</v>
      </c>
      <c r="S9" s="88" t="str">
        <f t="shared" ref="S9:S17" si="6">IF(ISNUMBER(Q9), IF(Q9&gt;P9,"NEVYHOVUJE","VYHOVUJE")," ")</f>
        <v xml:space="preserve"> </v>
      </c>
      <c r="T9" s="132"/>
      <c r="U9" s="132" t="s">
        <v>10</v>
      </c>
    </row>
    <row r="10" spans="2:21" ht="31.5" customHeight="1" x14ac:dyDescent="0.25">
      <c r="B10" s="89">
        <v>4</v>
      </c>
      <c r="C10" s="124" t="s">
        <v>52</v>
      </c>
      <c r="D10" s="90">
        <v>1</v>
      </c>
      <c r="E10" s="91" t="s">
        <v>29</v>
      </c>
      <c r="F10" s="124" t="s">
        <v>53</v>
      </c>
      <c r="G10" s="158"/>
      <c r="H10" s="92" t="str">
        <f t="shared" si="0"/>
        <v>ANO</v>
      </c>
      <c r="I10" s="148"/>
      <c r="J10" s="148"/>
      <c r="K10" s="151"/>
      <c r="L10" s="129"/>
      <c r="M10" s="129"/>
      <c r="N10" s="131"/>
      <c r="O10" s="93">
        <f t="shared" si="2"/>
        <v>2500</v>
      </c>
      <c r="P10" s="94">
        <v>2500</v>
      </c>
      <c r="Q10" s="166"/>
      <c r="R10" s="95">
        <f t="shared" si="5"/>
        <v>0</v>
      </c>
      <c r="S10" s="96" t="str">
        <f t="shared" si="6"/>
        <v xml:space="preserve"> </v>
      </c>
      <c r="T10" s="133"/>
      <c r="U10" s="133"/>
    </row>
    <row r="11" spans="2:21" ht="31.5" customHeight="1" x14ac:dyDescent="0.25">
      <c r="B11" s="89">
        <v>5</v>
      </c>
      <c r="C11" s="124" t="s">
        <v>54</v>
      </c>
      <c r="D11" s="90">
        <v>1</v>
      </c>
      <c r="E11" s="91" t="s">
        <v>29</v>
      </c>
      <c r="F11" s="124" t="s">
        <v>55</v>
      </c>
      <c r="G11" s="158"/>
      <c r="H11" s="92" t="str">
        <f t="shared" si="0"/>
        <v>ANO</v>
      </c>
      <c r="I11" s="148"/>
      <c r="J11" s="148"/>
      <c r="K11" s="151"/>
      <c r="L11" s="129"/>
      <c r="M11" s="129"/>
      <c r="N11" s="131"/>
      <c r="O11" s="93">
        <f t="shared" si="2"/>
        <v>2500</v>
      </c>
      <c r="P11" s="94">
        <v>2500</v>
      </c>
      <c r="Q11" s="166"/>
      <c r="R11" s="95">
        <f t="shared" si="5"/>
        <v>0</v>
      </c>
      <c r="S11" s="96" t="str">
        <f t="shared" si="6"/>
        <v xml:space="preserve"> </v>
      </c>
      <c r="T11" s="133"/>
      <c r="U11" s="133"/>
    </row>
    <row r="12" spans="2:21" ht="31.5" customHeight="1" thickBot="1" x14ac:dyDescent="0.3">
      <c r="B12" s="105">
        <v>6</v>
      </c>
      <c r="C12" s="125" t="s">
        <v>56</v>
      </c>
      <c r="D12" s="106">
        <v>1</v>
      </c>
      <c r="E12" s="107" t="s">
        <v>29</v>
      </c>
      <c r="F12" s="125" t="s">
        <v>55</v>
      </c>
      <c r="G12" s="159"/>
      <c r="H12" s="108" t="str">
        <f t="shared" si="0"/>
        <v>ANO</v>
      </c>
      <c r="I12" s="148"/>
      <c r="J12" s="148"/>
      <c r="K12" s="151"/>
      <c r="L12" s="129"/>
      <c r="M12" s="129"/>
      <c r="N12" s="131"/>
      <c r="O12" s="109">
        <f t="shared" si="2"/>
        <v>2500</v>
      </c>
      <c r="P12" s="110">
        <v>2500</v>
      </c>
      <c r="Q12" s="167"/>
      <c r="R12" s="111">
        <f t="shared" si="5"/>
        <v>0</v>
      </c>
      <c r="S12" s="112" t="str">
        <f t="shared" si="6"/>
        <v xml:space="preserve"> </v>
      </c>
      <c r="T12" s="133"/>
      <c r="U12" s="133"/>
    </row>
    <row r="13" spans="2:21" ht="91.5" customHeight="1" thickBot="1" x14ac:dyDescent="0.3">
      <c r="B13" s="73">
        <v>7</v>
      </c>
      <c r="C13" s="126" t="s">
        <v>57</v>
      </c>
      <c r="D13" s="74">
        <v>2</v>
      </c>
      <c r="E13" s="75" t="s">
        <v>29</v>
      </c>
      <c r="F13" s="126" t="s">
        <v>58</v>
      </c>
      <c r="G13" s="160"/>
      <c r="H13" s="76" t="str">
        <f t="shared" si="0"/>
        <v>ANO</v>
      </c>
      <c r="I13" s="121" t="s">
        <v>27</v>
      </c>
      <c r="J13" s="121" t="s">
        <v>37</v>
      </c>
      <c r="K13" s="77"/>
      <c r="L13" s="121" t="s">
        <v>45</v>
      </c>
      <c r="M13" s="121" t="s">
        <v>46</v>
      </c>
      <c r="N13" s="78">
        <v>21</v>
      </c>
      <c r="O13" s="79">
        <f t="shared" si="2"/>
        <v>10400</v>
      </c>
      <c r="P13" s="80">
        <v>5200</v>
      </c>
      <c r="Q13" s="168"/>
      <c r="R13" s="81">
        <f t="shared" si="5"/>
        <v>0</v>
      </c>
      <c r="S13" s="82" t="str">
        <f t="shared" si="6"/>
        <v xml:space="preserve"> </v>
      </c>
      <c r="T13" s="75"/>
      <c r="U13" s="75" t="s">
        <v>10</v>
      </c>
    </row>
    <row r="14" spans="2:21" ht="31.5" customHeight="1" x14ac:dyDescent="0.25">
      <c r="B14" s="113">
        <v>8</v>
      </c>
      <c r="C14" s="122" t="s">
        <v>49</v>
      </c>
      <c r="D14" s="114">
        <v>1</v>
      </c>
      <c r="E14" s="115" t="s">
        <v>29</v>
      </c>
      <c r="F14" s="122" t="s">
        <v>59</v>
      </c>
      <c r="G14" s="161"/>
      <c r="H14" s="116" t="str">
        <f t="shared" si="0"/>
        <v>NE</v>
      </c>
      <c r="I14" s="148" t="s">
        <v>27</v>
      </c>
      <c r="J14" s="148" t="s">
        <v>37</v>
      </c>
      <c r="K14" s="151"/>
      <c r="L14" s="148" t="s">
        <v>47</v>
      </c>
      <c r="M14" s="148" t="s">
        <v>48</v>
      </c>
      <c r="N14" s="131">
        <v>21</v>
      </c>
      <c r="O14" s="117">
        <f t="shared" si="2"/>
        <v>1790</v>
      </c>
      <c r="P14" s="118">
        <v>1790</v>
      </c>
      <c r="Q14" s="169"/>
      <c r="R14" s="119">
        <f t="shared" si="5"/>
        <v>0</v>
      </c>
      <c r="S14" s="120" t="str">
        <f t="shared" si="6"/>
        <v xml:space="preserve"> </v>
      </c>
      <c r="T14" s="133"/>
      <c r="U14" s="133" t="s">
        <v>10</v>
      </c>
    </row>
    <row r="15" spans="2:21" ht="31.5" customHeight="1" x14ac:dyDescent="0.25">
      <c r="B15" s="89">
        <v>9</v>
      </c>
      <c r="C15" s="124" t="s">
        <v>60</v>
      </c>
      <c r="D15" s="90">
        <v>1</v>
      </c>
      <c r="E15" s="91" t="s">
        <v>29</v>
      </c>
      <c r="F15" s="124" t="s">
        <v>61</v>
      </c>
      <c r="G15" s="158"/>
      <c r="H15" s="92" t="str">
        <f t="shared" si="0"/>
        <v>NE</v>
      </c>
      <c r="I15" s="148"/>
      <c r="J15" s="129"/>
      <c r="K15" s="151"/>
      <c r="L15" s="129"/>
      <c r="M15" s="129"/>
      <c r="N15" s="131"/>
      <c r="O15" s="93">
        <f t="shared" si="2"/>
        <v>1870</v>
      </c>
      <c r="P15" s="94">
        <v>1870</v>
      </c>
      <c r="Q15" s="166"/>
      <c r="R15" s="95">
        <f t="shared" si="5"/>
        <v>0</v>
      </c>
      <c r="S15" s="96" t="str">
        <f t="shared" si="6"/>
        <v xml:space="preserve"> </v>
      </c>
      <c r="T15" s="133"/>
      <c r="U15" s="133"/>
    </row>
    <row r="16" spans="2:21" ht="31.5" customHeight="1" x14ac:dyDescent="0.25">
      <c r="B16" s="89">
        <v>10</v>
      </c>
      <c r="C16" s="124" t="s">
        <v>62</v>
      </c>
      <c r="D16" s="90">
        <v>1</v>
      </c>
      <c r="E16" s="91" t="s">
        <v>29</v>
      </c>
      <c r="F16" s="124" t="s">
        <v>61</v>
      </c>
      <c r="G16" s="158"/>
      <c r="H16" s="92" t="str">
        <f t="shared" si="0"/>
        <v>NE</v>
      </c>
      <c r="I16" s="148"/>
      <c r="J16" s="129"/>
      <c r="K16" s="151"/>
      <c r="L16" s="129"/>
      <c r="M16" s="129"/>
      <c r="N16" s="131"/>
      <c r="O16" s="93">
        <f t="shared" si="2"/>
        <v>1870</v>
      </c>
      <c r="P16" s="94">
        <v>1870</v>
      </c>
      <c r="Q16" s="166"/>
      <c r="R16" s="95">
        <f t="shared" si="5"/>
        <v>0</v>
      </c>
      <c r="S16" s="96" t="str">
        <f t="shared" si="6"/>
        <v xml:space="preserve"> </v>
      </c>
      <c r="T16" s="133"/>
      <c r="U16" s="133"/>
    </row>
    <row r="17" spans="2:21" ht="31.5" customHeight="1" thickBot="1" x14ac:dyDescent="0.3">
      <c r="B17" s="43">
        <v>11</v>
      </c>
      <c r="C17" s="127" t="s">
        <v>63</v>
      </c>
      <c r="D17" s="44">
        <v>1</v>
      </c>
      <c r="E17" s="101" t="s">
        <v>29</v>
      </c>
      <c r="F17" s="127" t="s">
        <v>61</v>
      </c>
      <c r="G17" s="162"/>
      <c r="H17" s="98" t="str">
        <f t="shared" si="0"/>
        <v>NE</v>
      </c>
      <c r="I17" s="153"/>
      <c r="J17" s="149"/>
      <c r="K17" s="152"/>
      <c r="L17" s="149"/>
      <c r="M17" s="149"/>
      <c r="N17" s="150"/>
      <c r="O17" s="45">
        <f t="shared" si="2"/>
        <v>1870</v>
      </c>
      <c r="P17" s="46">
        <v>1870</v>
      </c>
      <c r="Q17" s="170"/>
      <c r="R17" s="47">
        <f t="shared" si="5"/>
        <v>0</v>
      </c>
      <c r="S17" s="48" t="str">
        <f t="shared" si="6"/>
        <v xml:space="preserve"> </v>
      </c>
      <c r="T17" s="134"/>
      <c r="U17" s="134"/>
    </row>
    <row r="18" spans="2:21" ht="16.5" thickTop="1" thickBot="1" x14ac:dyDescent="0.3">
      <c r="C18"/>
      <c r="D18"/>
      <c r="E18"/>
      <c r="F18"/>
      <c r="G18"/>
      <c r="H18"/>
      <c r="I18"/>
      <c r="J18"/>
      <c r="N18"/>
      <c r="O18"/>
      <c r="R18" s="41"/>
    </row>
    <row r="19" spans="2:21" ht="60.75" customHeight="1" thickTop="1" thickBot="1" x14ac:dyDescent="0.3">
      <c r="B19" s="142" t="s">
        <v>14</v>
      </c>
      <c r="C19" s="143"/>
      <c r="D19" s="143"/>
      <c r="E19" s="143"/>
      <c r="F19" s="143"/>
      <c r="G19" s="143"/>
      <c r="H19" s="63"/>
      <c r="I19" s="25"/>
      <c r="J19" s="25"/>
      <c r="K19" s="25"/>
      <c r="L19" s="11"/>
      <c r="M19" s="11"/>
      <c r="N19" s="26"/>
      <c r="O19" s="26"/>
      <c r="P19" s="27" t="s">
        <v>11</v>
      </c>
      <c r="Q19" s="144" t="s">
        <v>12</v>
      </c>
      <c r="R19" s="145"/>
      <c r="S19" s="146"/>
      <c r="T19" s="20"/>
      <c r="U19" s="28"/>
    </row>
    <row r="20" spans="2:21" ht="33.75" customHeight="1" thickTop="1" thickBot="1" x14ac:dyDescent="0.3">
      <c r="B20" s="137" t="s">
        <v>15</v>
      </c>
      <c r="C20" s="138"/>
      <c r="D20" s="138"/>
      <c r="E20" s="138"/>
      <c r="F20" s="138"/>
      <c r="G20" s="138"/>
      <c r="H20" s="34"/>
      <c r="I20" s="29"/>
      <c r="L20" s="9"/>
      <c r="M20" s="9"/>
      <c r="N20" s="30"/>
      <c r="O20" s="30"/>
      <c r="P20" s="31">
        <f>SUM(O7:O17)</f>
        <v>51700</v>
      </c>
      <c r="Q20" s="139">
        <f>SUM(R7:R17)</f>
        <v>0</v>
      </c>
      <c r="R20" s="140"/>
      <c r="S20" s="141"/>
    </row>
    <row r="21" spans="2:21" ht="14.25" customHeight="1" thickTop="1" x14ac:dyDescent="0.25"/>
    <row r="22" spans="2:21" ht="14.25" customHeight="1" x14ac:dyDescent="0.25">
      <c r="B22" s="37"/>
    </row>
    <row r="23" spans="2:21" ht="14.25" customHeight="1" x14ac:dyDescent="0.25">
      <c r="B23" s="38"/>
      <c r="C23" s="37"/>
    </row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p7w2r/eI5Va/LzQ4zouOCktyHNlKTLPsO3iZAfycdz6YGZSUzvdxQDU4jIbwrgaq4VJtPELAS71diYyrCr5v6w==" saltValue="RWr85RGHycfTBbG22k21Lg==" spinCount="100000" sheet="1" objects="1" scenarios="1"/>
  <mergeCells count="22">
    <mergeCell ref="B1:C1"/>
    <mergeCell ref="B20:G20"/>
    <mergeCell ref="Q20:S20"/>
    <mergeCell ref="B19:G19"/>
    <mergeCell ref="Q19:S19"/>
    <mergeCell ref="G3:N3"/>
    <mergeCell ref="L14:L17"/>
    <mergeCell ref="M14:M17"/>
    <mergeCell ref="N14:N17"/>
    <mergeCell ref="K14:K17"/>
    <mergeCell ref="J14:J17"/>
    <mergeCell ref="I14:I17"/>
    <mergeCell ref="I9:I12"/>
    <mergeCell ref="J9:J12"/>
    <mergeCell ref="K9:K12"/>
    <mergeCell ref="L9:L12"/>
    <mergeCell ref="U14:U17"/>
    <mergeCell ref="M9:M12"/>
    <mergeCell ref="N9:N12"/>
    <mergeCell ref="T9:T12"/>
    <mergeCell ref="T14:T17"/>
    <mergeCell ref="U9:U12"/>
  </mergeCells>
  <conditionalFormatting sqref="B7:B17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7">
    <cfRule type="containsBlanks" dxfId="9" priority="2">
      <formula>LEN(TRIM(D7))=0</formula>
    </cfRule>
  </conditionalFormatting>
  <conditionalFormatting sqref="G7:G17 Q7:Q17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7">
    <cfRule type="notContainsBlanks" dxfId="5" priority="29">
      <formula>LEN(TRIM(G7))&gt;0</formula>
    </cfRule>
  </conditionalFormatting>
  <conditionalFormatting sqref="H7:H17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7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7" xr:uid="{00000000-0002-0000-0000-000001000000}">
      <formula1>"ANO,NE"</formula1>
    </dataValidation>
    <dataValidation type="list" showInputMessage="1" showErrorMessage="1" sqref="E7:E17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2023-10-09T05:05:33Z</cp:lastPrinted>
  <dcterms:created xsi:type="dcterms:W3CDTF">2014-03-05T12:43:32Z</dcterms:created>
  <dcterms:modified xsi:type="dcterms:W3CDTF">2023-10-09T06:36:31Z</dcterms:modified>
</cp:coreProperties>
</file>